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18" i="1"/>
  <c r="G18"/>
  <c r="K19" l="1"/>
  <c r="L19"/>
  <c r="M19"/>
  <c r="O19"/>
  <c r="Q19"/>
  <c r="S19"/>
  <c r="U19"/>
  <c r="W19"/>
  <c r="Y19"/>
  <c r="AA19"/>
  <c r="AC19"/>
  <c r="F17"/>
  <c r="D17"/>
  <c r="E18"/>
  <c r="E17" s="1"/>
  <c r="D18"/>
  <c r="C18"/>
  <c r="I17"/>
  <c r="I19" s="1"/>
  <c r="AD17"/>
  <c r="AD19" s="1"/>
  <c r="AC17"/>
  <c r="AB17"/>
  <c r="AB19" s="1"/>
  <c r="AA17"/>
  <c r="Z17"/>
  <c r="Z19" s="1"/>
  <c r="Y17"/>
  <c r="X17"/>
  <c r="X19" s="1"/>
  <c r="W17"/>
  <c r="V17"/>
  <c r="V19" s="1"/>
  <c r="U17"/>
  <c r="T17"/>
  <c r="T19" s="1"/>
  <c r="S17"/>
  <c r="R17"/>
  <c r="R19" s="1"/>
  <c r="Q17"/>
  <c r="P17"/>
  <c r="P19" s="1"/>
  <c r="O17"/>
  <c r="N17"/>
  <c r="N19" s="1"/>
  <c r="L17"/>
  <c r="J17"/>
  <c r="J19" s="1"/>
  <c r="H17"/>
  <c r="H19" s="1"/>
  <c r="G17"/>
  <c r="F11"/>
  <c r="F19" s="1"/>
  <c r="E11"/>
  <c r="D11"/>
  <c r="C11"/>
  <c r="F16"/>
  <c r="E16"/>
  <c r="D16"/>
  <c r="C16"/>
  <c r="F15"/>
  <c r="E15"/>
  <c r="D15"/>
  <c r="C15"/>
  <c r="F14"/>
  <c r="E14"/>
  <c r="D14"/>
  <c r="C14"/>
  <c r="F13"/>
  <c r="E13"/>
  <c r="D13"/>
  <c r="C13"/>
  <c r="F12"/>
  <c r="E12"/>
  <c r="D12"/>
  <c r="C12"/>
  <c r="D19" l="1"/>
  <c r="C17"/>
  <c r="C19" s="1"/>
  <c r="E19"/>
  <c r="G19"/>
  <c r="B19"/>
  <c r="B17"/>
  <c r="B18"/>
  <c r="B13"/>
  <c r="B12"/>
  <c r="B15"/>
  <c r="B16"/>
  <c r="B14"/>
  <c r="B11"/>
</calcChain>
</file>

<file path=xl/sharedStrings.xml><?xml version="1.0" encoding="utf-8"?>
<sst xmlns="http://schemas.openxmlformats.org/spreadsheetml/2006/main" count="50" uniqueCount="30">
  <si>
    <t xml:space="preserve">к муниципальной программе «Комплексное развитие сельских территорий в муниципальном районе  Сергиевский Самарской области на 2020-2025 годы» </t>
  </si>
  <si>
    <t xml:space="preserve">                                              </t>
  </si>
  <si>
    <t xml:space="preserve">ОСНОВНЫЕ ИСТОЧНИКИ И ОБЪЕМЫ ФИНАНСИРОВАНИЯ МУНИЦИПАЛЬНОЙ ПРОГРАММЫ </t>
  </si>
  <si>
    <t xml:space="preserve">«Комплексное развитие сельских территорий в муниципальном районе  Сергиевский Самарской области на 2020-2025 годы» </t>
  </si>
  <si>
    <t>Наименование учреждения и объекта</t>
  </si>
  <si>
    <t>Финансирование всего</t>
  </si>
  <si>
    <t>2020-2025 г.</t>
  </si>
  <si>
    <t>2020 год</t>
  </si>
  <si>
    <t>2021 год</t>
  </si>
  <si>
    <t>2022 год</t>
  </si>
  <si>
    <t>2023 год</t>
  </si>
  <si>
    <t>2024 год</t>
  </si>
  <si>
    <t>2025 год</t>
  </si>
  <si>
    <t>Федеральные всего</t>
  </si>
  <si>
    <t>Областные всего</t>
  </si>
  <si>
    <t>Местный бюджет</t>
  </si>
  <si>
    <t>Внебюджет-ные средства</t>
  </si>
  <si>
    <t>Федераль-ный бюджет</t>
  </si>
  <si>
    <t>Областной бюджет</t>
  </si>
  <si>
    <t>Благоустройство СП Сургут</t>
  </si>
  <si>
    <t>Устройство   тротуара п. Сургут ул. Центральная</t>
  </si>
  <si>
    <t>Устройство   тротуара п. Сургут ул. Школьная</t>
  </si>
  <si>
    <t>Организация  освещения  в п. Сургут ул. Школьная, Центральная</t>
  </si>
  <si>
    <t>Обустройство  детской игровой зоны в п. Сургут  муниципального района Сергиевский Самарской области- 1 очередь</t>
  </si>
  <si>
    <t>Организация  освещения  парковой   зоны  в пос. Сургут  ул. Первомайская  муниципального  района  Сергиевский Самарской  области</t>
  </si>
  <si>
    <t xml:space="preserve">Обустройство объектами инженерной инфраструктуры и благоустройство площадок, расположенных на сельских территориях, под компактную жилищную застройку </t>
  </si>
  <si>
    <t>Малоэтажная застройка пос.Сургут муниципального района Сергиевский Самарской области - 2 очередь</t>
  </si>
  <si>
    <t>Внебюджетные средства</t>
  </si>
  <si>
    <t>Федеральный бюджет</t>
  </si>
  <si>
    <t>Приложение № 2 к настоящему постановлению № 19 от 07.04.2020г.</t>
  </si>
</sst>
</file>

<file path=xl/styles.xml><?xml version="1.0" encoding="utf-8"?>
<styleSheet xmlns="http://schemas.openxmlformats.org/spreadsheetml/2006/main">
  <numFmts count="1">
    <numFmt numFmtId="164" formatCode="#,##0.00000"/>
  </numFmts>
  <fonts count="1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name val="Arial Narrow"/>
      <family val="2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49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 applyAlignment="1">
      <alignment wrapText="1"/>
    </xf>
    <xf numFmtId="4" fontId="1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/>
    <xf numFmtId="4" fontId="1" fillId="0" borderId="0" xfId="0" applyNumberFormat="1" applyFont="1" applyFill="1" applyBorder="1" applyAlignment="1">
      <alignment horizontal="left"/>
    </xf>
    <xf numFmtId="0" fontId="2" fillId="0" borderId="0" xfId="0" applyFont="1" applyFill="1" applyBorder="1"/>
    <xf numFmtId="0" fontId="2" fillId="2" borderId="0" xfId="0" applyFont="1" applyFill="1" applyBorder="1" applyAlignment="1">
      <alignment horizontal="right" wrapText="1"/>
    </xf>
    <xf numFmtId="4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/>
    <xf numFmtId="0" fontId="2" fillId="2" borderId="0" xfId="0" applyFont="1" applyFill="1" applyBorder="1" applyAlignment="1">
      <alignment wrapText="1"/>
    </xf>
    <xf numFmtId="0" fontId="0" fillId="2" borderId="0" xfId="0" applyFill="1"/>
    <xf numFmtId="0" fontId="0" fillId="0" borderId="0" xfId="0" applyFont="1"/>
    <xf numFmtId="0" fontId="3" fillId="3" borderId="0" xfId="0" applyFont="1" applyFill="1" applyBorder="1"/>
    <xf numFmtId="0" fontId="2" fillId="2" borderId="0" xfId="0" applyFont="1" applyFill="1" applyBorder="1"/>
    <xf numFmtId="4" fontId="2" fillId="0" borderId="4" xfId="0" applyNumberFormat="1" applyFont="1" applyFill="1" applyBorder="1" applyAlignment="1">
      <alignment horizontal="right" wrapText="1"/>
    </xf>
    <xf numFmtId="4" fontId="2" fillId="0" borderId="3" xfId="0" applyNumberFormat="1" applyFont="1" applyFill="1" applyBorder="1" applyAlignment="1">
      <alignment horizontal="right" wrapText="1"/>
    </xf>
    <xf numFmtId="4" fontId="2" fillId="0" borderId="1" xfId="0" applyNumberFormat="1" applyFont="1" applyFill="1" applyBorder="1" applyAlignment="1">
      <alignment horizontal="center" wrapText="1"/>
    </xf>
    <xf numFmtId="4" fontId="2" fillId="0" borderId="4" xfId="0" applyNumberFormat="1" applyFont="1" applyFill="1" applyBorder="1" applyAlignment="1">
      <alignment horizontal="center" wrapText="1"/>
    </xf>
    <xf numFmtId="4" fontId="2" fillId="0" borderId="3" xfId="0" applyNumberFormat="1" applyFont="1" applyFill="1" applyBorder="1" applyAlignment="1">
      <alignment horizontal="center" wrapText="1"/>
    </xf>
    <xf numFmtId="164" fontId="3" fillId="0" borderId="4" xfId="0" applyNumberFormat="1" applyFont="1" applyFill="1" applyBorder="1" applyAlignment="1">
      <alignment horizontal="left" vertical="top" wrapText="1"/>
    </xf>
    <xf numFmtId="4" fontId="3" fillId="0" borderId="4" xfId="0" applyNumberFormat="1" applyFont="1" applyFill="1" applyBorder="1" applyAlignment="1">
      <alignment horizontal="right" wrapText="1"/>
    </xf>
    <xf numFmtId="0" fontId="8" fillId="0" borderId="4" xfId="1" applyFont="1" applyFill="1" applyBorder="1" applyAlignment="1">
      <alignment horizontal="left" vertical="top" wrapText="1" indent="1"/>
    </xf>
    <xf numFmtId="4" fontId="2" fillId="0" borderId="5" xfId="0" applyNumberFormat="1" applyFont="1" applyFill="1" applyBorder="1" applyAlignment="1">
      <alignment horizontal="right" wrapText="1"/>
    </xf>
    <xf numFmtId="0" fontId="6" fillId="0" borderId="0" xfId="0" applyFont="1" applyFill="1" applyAlignment="1">
      <alignment wrapText="1"/>
    </xf>
    <xf numFmtId="4" fontId="3" fillId="0" borderId="5" xfId="0" applyNumberFormat="1" applyFont="1" applyFill="1" applyBorder="1" applyAlignment="1">
      <alignment horizontal="right" wrapText="1"/>
    </xf>
    <xf numFmtId="4" fontId="6" fillId="0" borderId="4" xfId="0" applyNumberFormat="1" applyFont="1" applyFill="1" applyBorder="1"/>
    <xf numFmtId="4" fontId="6" fillId="0" borderId="4" xfId="0" applyNumberFormat="1" applyFont="1" applyFill="1" applyBorder="1" applyAlignment="1">
      <alignment horizontal="center"/>
    </xf>
    <xf numFmtId="4" fontId="3" fillId="0" borderId="6" xfId="0" applyNumberFormat="1" applyFont="1" applyFill="1" applyBorder="1" applyAlignment="1">
      <alignment horizontal="right" wrapText="1"/>
    </xf>
    <xf numFmtId="4" fontId="3" fillId="0" borderId="7" xfId="0" applyNumberFormat="1" applyFont="1" applyFill="1" applyBorder="1" applyAlignment="1">
      <alignment horizontal="right" wrapText="1"/>
    </xf>
    <xf numFmtId="4" fontId="9" fillId="0" borderId="4" xfId="0" applyNumberFormat="1" applyFont="1" applyFill="1" applyBorder="1"/>
    <xf numFmtId="4" fontId="9" fillId="0" borderId="4" xfId="0" applyNumberFormat="1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4" fontId="10" fillId="0" borderId="4" xfId="0" applyNumberFormat="1" applyFont="1" applyFill="1" applyBorder="1"/>
    <xf numFmtId="164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4" fontId="1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0" fillId="0" borderId="2" xfId="0" applyFill="1" applyBorder="1"/>
    <xf numFmtId="0" fontId="0" fillId="0" borderId="3" xfId="0" applyFill="1" applyBorder="1"/>
    <xf numFmtId="0" fontId="5" fillId="0" borderId="4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wrapText="1"/>
    </xf>
    <xf numFmtId="4" fontId="2" fillId="0" borderId="2" xfId="0" applyNumberFormat="1" applyFont="1" applyFill="1" applyBorder="1" applyAlignment="1">
      <alignment horizontal="center" wrapText="1"/>
    </xf>
    <xf numFmtId="4" fontId="2" fillId="0" borderId="3" xfId="0" applyNumberFormat="1" applyFont="1" applyFill="1" applyBorder="1" applyAlignment="1">
      <alignment horizontal="center" wrapText="1"/>
    </xf>
    <xf numFmtId="1" fontId="2" fillId="0" borderId="4" xfId="0" applyNumberFormat="1" applyFont="1" applyFill="1" applyBorder="1" applyAlignment="1">
      <alignment horizontal="center" wrapText="1"/>
    </xf>
    <xf numFmtId="1" fontId="2" fillId="0" borderId="3" xfId="0" applyNumberFormat="1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wrapText="1"/>
    </xf>
    <xf numFmtId="1" fontId="2" fillId="0" borderId="2" xfId="0" applyNumberFormat="1" applyFont="1" applyFill="1" applyBorder="1" applyAlignment="1">
      <alignment horizont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colors>
    <mruColors>
      <color rgb="FF66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0"/>
  <sheetViews>
    <sheetView tabSelected="1" topLeftCell="L1" zoomScale="75" zoomScaleNormal="75" workbookViewId="0">
      <selection activeCell="X2" sqref="X2:AC2"/>
    </sheetView>
  </sheetViews>
  <sheetFormatPr defaultRowHeight="15"/>
  <cols>
    <col min="1" max="1" width="38.5703125" style="11" customWidth="1"/>
    <col min="2" max="2" width="19" style="12" customWidth="1"/>
    <col min="3" max="4" width="17.42578125" customWidth="1"/>
    <col min="5" max="5" width="17" customWidth="1"/>
    <col min="6" max="6" width="16" customWidth="1"/>
    <col min="7" max="7" width="18.28515625" customWidth="1"/>
    <col min="8" max="8" width="18.140625" customWidth="1"/>
    <col min="9" max="9" width="14.85546875" customWidth="1"/>
    <col min="10" max="10" width="17" customWidth="1"/>
    <col min="11" max="11" width="17.5703125" customWidth="1"/>
    <col min="12" max="12" width="15.28515625" customWidth="1"/>
    <col min="13" max="13" width="14.85546875" customWidth="1"/>
    <col min="14" max="14" width="11.28515625" customWidth="1"/>
    <col min="15" max="15" width="16.28515625" customWidth="1"/>
    <col min="16" max="16" width="17" customWidth="1"/>
    <col min="17" max="17" width="16.140625" customWidth="1"/>
    <col min="18" max="18" width="11.42578125" customWidth="1"/>
    <col min="19" max="19" width="12.5703125" customWidth="1"/>
    <col min="20" max="20" width="11.42578125" customWidth="1"/>
    <col min="21" max="21" width="11" customWidth="1"/>
    <col min="22" max="22" width="11.28515625" customWidth="1"/>
    <col min="23" max="23" width="12.7109375" customWidth="1"/>
    <col min="24" max="24" width="12.140625" customWidth="1"/>
    <col min="25" max="25" width="11.140625" customWidth="1"/>
    <col min="26" max="26" width="10.85546875" customWidth="1"/>
    <col min="27" max="27" width="10.5703125" customWidth="1"/>
    <col min="28" max="28" width="11.28515625" customWidth="1"/>
    <col min="29" max="29" width="10.7109375" customWidth="1"/>
    <col min="30" max="30" width="11.140625" customWidth="1"/>
  </cols>
  <sheetData>
    <row r="1" spans="1:30" s="1" customFormat="1" ht="15.75">
      <c r="A1" s="2"/>
      <c r="B1" s="3"/>
      <c r="C1" s="3"/>
      <c r="D1" s="3"/>
      <c r="E1" s="3"/>
      <c r="F1" s="3"/>
      <c r="G1" s="4"/>
      <c r="H1" s="4"/>
      <c r="I1" s="4"/>
      <c r="J1" s="4"/>
      <c r="K1" s="4"/>
      <c r="X1" s="5" t="s">
        <v>29</v>
      </c>
      <c r="Y1" s="5"/>
      <c r="Z1" s="4"/>
      <c r="AA1" s="4"/>
      <c r="AB1" s="4"/>
      <c r="AC1" s="4"/>
    </row>
    <row r="2" spans="1:30" s="1" customFormat="1" ht="57.75" customHeight="1">
      <c r="A2" s="2"/>
      <c r="B2" s="3"/>
      <c r="C2" s="3"/>
      <c r="D2" s="3"/>
      <c r="E2" s="3"/>
      <c r="F2" s="3"/>
      <c r="G2" s="4"/>
      <c r="H2" s="4"/>
      <c r="I2" s="4"/>
      <c r="J2" s="4"/>
      <c r="K2" s="4"/>
      <c r="X2" s="36" t="s">
        <v>0</v>
      </c>
      <c r="Y2" s="36"/>
      <c r="Z2" s="36"/>
      <c r="AA2" s="36"/>
      <c r="AB2" s="36"/>
      <c r="AC2" s="36"/>
    </row>
    <row r="3" spans="1:30" s="6" customFormat="1" ht="15.75">
      <c r="A3" s="7" t="s">
        <v>1</v>
      </c>
      <c r="B3" s="8"/>
      <c r="C3" s="8"/>
      <c r="D3" s="8"/>
      <c r="E3" s="8"/>
      <c r="F3" s="8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30" s="6" customFormat="1" ht="15.75">
      <c r="A4" s="37" t="s">
        <v>2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</row>
    <row r="5" spans="1:30" s="6" customFormat="1" ht="20.25">
      <c r="A5" s="38" t="s">
        <v>3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</row>
    <row r="6" spans="1:30" s="6" customFormat="1" ht="15.75">
      <c r="A6" s="10"/>
      <c r="B6" s="8"/>
      <c r="C6" s="8"/>
      <c r="D6" s="8"/>
      <c r="E6" s="8"/>
      <c r="F6" s="8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30" s="6" customFormat="1" ht="15.75">
      <c r="A7" s="10"/>
      <c r="B7" s="8"/>
      <c r="C7" s="8"/>
      <c r="D7" s="8"/>
      <c r="E7" s="8"/>
      <c r="F7" s="8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1:30" s="6" customFormat="1" ht="15.7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40"/>
    </row>
    <row r="9" spans="1:30" s="6" customFormat="1" ht="15.75">
      <c r="A9" s="41" t="s">
        <v>4</v>
      </c>
      <c r="B9" s="42" t="s">
        <v>5</v>
      </c>
      <c r="C9" s="42" t="s">
        <v>6</v>
      </c>
      <c r="D9" s="43"/>
      <c r="E9" s="43"/>
      <c r="F9" s="44"/>
      <c r="G9" s="45" t="s">
        <v>7</v>
      </c>
      <c r="H9" s="45"/>
      <c r="I9" s="45"/>
      <c r="J9" s="45"/>
      <c r="K9" s="46" t="s">
        <v>8</v>
      </c>
      <c r="L9" s="45"/>
      <c r="M9" s="45"/>
      <c r="N9" s="45"/>
      <c r="O9" s="47" t="s">
        <v>9</v>
      </c>
      <c r="P9" s="48"/>
      <c r="Q9" s="48"/>
      <c r="R9" s="48"/>
      <c r="S9" s="47" t="s">
        <v>10</v>
      </c>
      <c r="T9" s="48"/>
      <c r="U9" s="48"/>
      <c r="V9" s="48"/>
      <c r="W9" s="47" t="s">
        <v>11</v>
      </c>
      <c r="X9" s="48"/>
      <c r="Y9" s="48"/>
      <c r="Z9" s="48"/>
      <c r="AA9" s="47" t="s">
        <v>12</v>
      </c>
      <c r="AB9" s="48"/>
      <c r="AC9" s="48"/>
      <c r="AD9" s="48"/>
    </row>
    <row r="10" spans="1:30" s="6" customFormat="1" ht="47.25">
      <c r="A10" s="41"/>
      <c r="B10" s="42"/>
      <c r="C10" s="17" t="s">
        <v>13</v>
      </c>
      <c r="D10" s="17" t="s">
        <v>14</v>
      </c>
      <c r="E10" s="18" t="s">
        <v>15</v>
      </c>
      <c r="F10" s="18" t="s">
        <v>16</v>
      </c>
      <c r="G10" s="18" t="s">
        <v>28</v>
      </c>
      <c r="H10" s="18" t="s">
        <v>18</v>
      </c>
      <c r="I10" s="18" t="s">
        <v>15</v>
      </c>
      <c r="J10" s="18" t="s">
        <v>27</v>
      </c>
      <c r="K10" s="19" t="s">
        <v>17</v>
      </c>
      <c r="L10" s="18" t="s">
        <v>18</v>
      </c>
      <c r="M10" s="18" t="s">
        <v>15</v>
      </c>
      <c r="N10" s="18" t="s">
        <v>16</v>
      </c>
      <c r="O10" s="18" t="s">
        <v>17</v>
      </c>
      <c r="P10" s="18" t="s">
        <v>18</v>
      </c>
      <c r="Q10" s="18" t="s">
        <v>15</v>
      </c>
      <c r="R10" s="18" t="s">
        <v>16</v>
      </c>
      <c r="S10" s="18" t="s">
        <v>17</v>
      </c>
      <c r="T10" s="18" t="s">
        <v>18</v>
      </c>
      <c r="U10" s="18" t="s">
        <v>15</v>
      </c>
      <c r="V10" s="18" t="s">
        <v>16</v>
      </c>
      <c r="W10" s="18" t="s">
        <v>17</v>
      </c>
      <c r="X10" s="18" t="s">
        <v>18</v>
      </c>
      <c r="Y10" s="18" t="s">
        <v>15</v>
      </c>
      <c r="Z10" s="18" t="s">
        <v>16</v>
      </c>
      <c r="AA10" s="18" t="s">
        <v>17</v>
      </c>
      <c r="AB10" s="18" t="s">
        <v>18</v>
      </c>
      <c r="AC10" s="18" t="s">
        <v>15</v>
      </c>
      <c r="AD10" s="18" t="s">
        <v>16</v>
      </c>
    </row>
    <row r="11" spans="1:30" s="13" customFormat="1" ht="27.75" customHeight="1">
      <c r="A11" s="20" t="s">
        <v>19</v>
      </c>
      <c r="B11" s="21">
        <f>C11+D11+E11+F11</f>
        <v>24975300.004999999</v>
      </c>
      <c r="C11" s="21">
        <f t="shared" ref="C11" si="0">G11+K11+O11+S11+W11+AA11</f>
        <v>14131978.154999999</v>
      </c>
      <c r="D11" s="21">
        <f t="shared" ref="D11" si="1">H11+L11+P11+T11+X11+AB11</f>
        <v>7727355.8499999996</v>
      </c>
      <c r="E11" s="21">
        <f t="shared" ref="E11" si="2">I11+M11+Q11+U11+Y11+AC11</f>
        <v>312276.2</v>
      </c>
      <c r="F11" s="21">
        <f t="shared" ref="F11" si="3">J11+N11+R11+V11+Z11+AD11</f>
        <v>2803689.8000000021</v>
      </c>
      <c r="G11" s="21">
        <v>4585567.7749999994</v>
      </c>
      <c r="H11" s="21">
        <v>2469151.88</v>
      </c>
      <c r="I11" s="21">
        <v>100781.71</v>
      </c>
      <c r="J11" s="21">
        <v>2803689.8000000021</v>
      </c>
      <c r="K11" s="21">
        <v>4644717.79</v>
      </c>
      <c r="L11" s="21">
        <v>2501001.89</v>
      </c>
      <c r="M11" s="21">
        <v>102081.71</v>
      </c>
      <c r="N11" s="21">
        <v>0</v>
      </c>
      <c r="O11" s="21">
        <v>4901692.59</v>
      </c>
      <c r="P11" s="21">
        <v>2757202.08</v>
      </c>
      <c r="Q11" s="21">
        <v>109412.78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  <c r="Z11" s="21">
        <v>0</v>
      </c>
      <c r="AA11" s="21">
        <v>0</v>
      </c>
      <c r="AB11" s="21">
        <v>0</v>
      </c>
      <c r="AC11" s="21">
        <v>0</v>
      </c>
      <c r="AD11" s="21">
        <v>0</v>
      </c>
    </row>
    <row r="12" spans="1:30" s="14" customFormat="1" ht="37.5" customHeight="1">
      <c r="A12" s="22" t="s">
        <v>20</v>
      </c>
      <c r="B12" s="23">
        <f t="shared" ref="B12:B16" si="4">C12+D12+E12+F12</f>
        <v>2824562.1994603858</v>
      </c>
      <c r="C12" s="23">
        <f t="shared" ref="C12:F16" si="5">G12+K12+O12+S12+W12+AA12</f>
        <v>1300529.45</v>
      </c>
      <c r="D12" s="23">
        <f t="shared" si="5"/>
        <v>700285.09</v>
      </c>
      <c r="E12" s="23">
        <f t="shared" si="5"/>
        <v>28583.06</v>
      </c>
      <c r="F12" s="23">
        <f t="shared" si="5"/>
        <v>795164.59946038586</v>
      </c>
      <c r="G12" s="15">
        <v>1300529.45</v>
      </c>
      <c r="H12" s="15">
        <v>700285.09</v>
      </c>
      <c r="I12" s="15">
        <v>28583.06</v>
      </c>
      <c r="J12" s="15">
        <v>795164.59946038586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5">
        <v>0</v>
      </c>
      <c r="AC12" s="15">
        <v>0</v>
      </c>
      <c r="AD12" s="15">
        <v>0</v>
      </c>
    </row>
    <row r="13" spans="1:30" s="14" customFormat="1" ht="28.5" customHeight="1">
      <c r="A13" s="22" t="s">
        <v>21</v>
      </c>
      <c r="B13" s="23">
        <f t="shared" si="4"/>
        <v>1855400.0006235144</v>
      </c>
      <c r="C13" s="23">
        <f t="shared" si="5"/>
        <v>854292.51500000001</v>
      </c>
      <c r="D13" s="23">
        <f t="shared" si="5"/>
        <v>460003.66000000003</v>
      </c>
      <c r="E13" s="23">
        <f t="shared" si="5"/>
        <v>18775.66</v>
      </c>
      <c r="F13" s="23">
        <f t="shared" si="5"/>
        <v>522328.16562351445</v>
      </c>
      <c r="G13" s="15">
        <v>854292.51500000001</v>
      </c>
      <c r="H13" s="15">
        <v>460003.66000000003</v>
      </c>
      <c r="I13" s="15">
        <v>18775.66</v>
      </c>
      <c r="J13" s="15">
        <v>522328.16562351445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0</v>
      </c>
      <c r="AD13" s="15">
        <v>0</v>
      </c>
    </row>
    <row r="14" spans="1:30" s="14" customFormat="1" ht="32.25" customHeight="1">
      <c r="A14" s="22" t="s">
        <v>22</v>
      </c>
      <c r="B14" s="23">
        <f t="shared" si="4"/>
        <v>1300542.4442054164</v>
      </c>
      <c r="C14" s="23">
        <f t="shared" si="5"/>
        <v>598816.25</v>
      </c>
      <c r="D14" s="23">
        <f t="shared" si="5"/>
        <v>322439.52</v>
      </c>
      <c r="E14" s="23">
        <f t="shared" si="5"/>
        <v>13160.8</v>
      </c>
      <c r="F14" s="23">
        <f t="shared" si="5"/>
        <v>366125.87420541636</v>
      </c>
      <c r="G14" s="15">
        <v>598816.25</v>
      </c>
      <c r="H14" s="15">
        <v>322439.52</v>
      </c>
      <c r="I14" s="15">
        <v>13160.8</v>
      </c>
      <c r="J14" s="15">
        <v>366125.87420541636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5">
        <v>0</v>
      </c>
      <c r="AC14" s="15">
        <v>0</v>
      </c>
      <c r="AD14" s="15">
        <v>0</v>
      </c>
    </row>
    <row r="15" spans="1:30" s="14" customFormat="1" ht="50.25" customHeight="1">
      <c r="A15" s="22" t="s">
        <v>23</v>
      </c>
      <c r="B15" s="23">
        <f t="shared" si="4"/>
        <v>2824422.2041502269</v>
      </c>
      <c r="C15" s="23">
        <f t="shared" si="5"/>
        <v>1300464.99</v>
      </c>
      <c r="D15" s="23">
        <f t="shared" si="5"/>
        <v>700250.38</v>
      </c>
      <c r="E15" s="23">
        <f t="shared" si="5"/>
        <v>28581.65</v>
      </c>
      <c r="F15" s="23">
        <f t="shared" si="5"/>
        <v>795125.184150227</v>
      </c>
      <c r="G15" s="15">
        <v>1300464.99</v>
      </c>
      <c r="H15" s="15">
        <v>700250.38</v>
      </c>
      <c r="I15" s="15">
        <v>28581.65</v>
      </c>
      <c r="J15" s="15">
        <v>795125.184150227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>
        <v>0</v>
      </c>
      <c r="AC15" s="15">
        <v>0</v>
      </c>
      <c r="AD15" s="15">
        <v>0</v>
      </c>
    </row>
    <row r="16" spans="1:30" s="14" customFormat="1" ht="50.25" customHeight="1">
      <c r="A16" s="22" t="s">
        <v>24</v>
      </c>
      <c r="B16" s="23">
        <f t="shared" si="4"/>
        <v>1154264.3165604577</v>
      </c>
      <c r="C16" s="23">
        <f t="shared" si="5"/>
        <v>531464.56999999995</v>
      </c>
      <c r="D16" s="23">
        <f t="shared" si="5"/>
        <v>286173.23</v>
      </c>
      <c r="E16" s="23">
        <f t="shared" si="5"/>
        <v>11680.54</v>
      </c>
      <c r="F16" s="23">
        <f t="shared" si="5"/>
        <v>324945.97656045773</v>
      </c>
      <c r="G16" s="15">
        <v>531464.56999999995</v>
      </c>
      <c r="H16" s="15">
        <v>286173.23</v>
      </c>
      <c r="I16" s="15">
        <v>11680.54</v>
      </c>
      <c r="J16" s="15">
        <v>324945.97656045773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  <c r="AC16" s="15">
        <v>0</v>
      </c>
      <c r="AD16" s="15">
        <v>0</v>
      </c>
    </row>
    <row r="17" spans="1:30" ht="94.5">
      <c r="A17" s="24" t="s">
        <v>25</v>
      </c>
      <c r="B17" s="25">
        <f>SUM(G17:AD17)</f>
        <v>17100958.310000002</v>
      </c>
      <c r="C17" s="26">
        <f>G17+K17+O17+S17</f>
        <v>10559841.75</v>
      </c>
      <c r="D17" s="26">
        <f>D18</f>
        <v>5686068.6399999997</v>
      </c>
      <c r="E17" s="26">
        <f>E18</f>
        <v>855047.92</v>
      </c>
      <c r="F17" s="27">
        <f>F18</f>
        <v>0</v>
      </c>
      <c r="G17" s="21">
        <f>SUM(G18:G18)</f>
        <v>10559841.75</v>
      </c>
      <c r="H17" s="21">
        <f>SUM(H18:H18)</f>
        <v>5686068.6399999997</v>
      </c>
      <c r="I17" s="21">
        <f>SUM(I18:I18)</f>
        <v>855047.92</v>
      </c>
      <c r="J17" s="21">
        <f>SUM(J18:J18)</f>
        <v>0</v>
      </c>
      <c r="K17" s="28">
        <v>0</v>
      </c>
      <c r="L17" s="29">
        <f>SUM(L18:L18)</f>
        <v>0</v>
      </c>
      <c r="M17" s="29">
        <v>0</v>
      </c>
      <c r="N17" s="29">
        <f t="shared" ref="N17:AD17" si="6">SUM(N18:N18)</f>
        <v>0</v>
      </c>
      <c r="O17" s="29">
        <f t="shared" si="6"/>
        <v>0</v>
      </c>
      <c r="P17" s="29">
        <f t="shared" si="6"/>
        <v>0</v>
      </c>
      <c r="Q17" s="29">
        <f t="shared" si="6"/>
        <v>0</v>
      </c>
      <c r="R17" s="29">
        <f t="shared" si="6"/>
        <v>0</v>
      </c>
      <c r="S17" s="29">
        <f t="shared" si="6"/>
        <v>0</v>
      </c>
      <c r="T17" s="29">
        <f t="shared" si="6"/>
        <v>0</v>
      </c>
      <c r="U17" s="29">
        <f t="shared" si="6"/>
        <v>0</v>
      </c>
      <c r="V17" s="29">
        <f t="shared" si="6"/>
        <v>0</v>
      </c>
      <c r="W17" s="29">
        <f t="shared" si="6"/>
        <v>0</v>
      </c>
      <c r="X17" s="29">
        <f t="shared" si="6"/>
        <v>0</v>
      </c>
      <c r="Y17" s="29">
        <f t="shared" si="6"/>
        <v>0</v>
      </c>
      <c r="Z17" s="29">
        <f t="shared" si="6"/>
        <v>0</v>
      </c>
      <c r="AA17" s="29">
        <f t="shared" si="6"/>
        <v>0</v>
      </c>
      <c r="AB17" s="29">
        <f t="shared" si="6"/>
        <v>0</v>
      </c>
      <c r="AC17" s="29">
        <f t="shared" si="6"/>
        <v>0</v>
      </c>
      <c r="AD17" s="29">
        <f t="shared" si="6"/>
        <v>0</v>
      </c>
    </row>
    <row r="18" spans="1:30" ht="38.25">
      <c r="A18" s="22" t="s">
        <v>26</v>
      </c>
      <c r="B18" s="21">
        <f>SUM(G18:AD18)</f>
        <v>17100958.310000002</v>
      </c>
      <c r="C18" s="30">
        <f>G18</f>
        <v>10559841.75</v>
      </c>
      <c r="D18" s="30">
        <f>H18</f>
        <v>5686068.6399999997</v>
      </c>
      <c r="E18" s="30">
        <f>I18</f>
        <v>855047.92</v>
      </c>
      <c r="F18" s="31">
        <v>0</v>
      </c>
      <c r="G18" s="15">
        <f>10559841.75</f>
        <v>10559841.75</v>
      </c>
      <c r="H18" s="15">
        <v>5686068.6399999997</v>
      </c>
      <c r="I18" s="15">
        <f>855047.92</f>
        <v>855047.92</v>
      </c>
      <c r="J18" s="15">
        <v>0</v>
      </c>
      <c r="K18" s="16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5">
        <v>0</v>
      </c>
      <c r="AC18" s="15">
        <v>0</v>
      </c>
      <c r="AD18" s="15">
        <v>0</v>
      </c>
    </row>
    <row r="19" spans="1:30">
      <c r="A19" s="32"/>
      <c r="B19" s="33">
        <f>C19+D19+E19+F19</f>
        <v>42076258.314999998</v>
      </c>
      <c r="C19" s="33">
        <f>C17+C11</f>
        <v>24691819.905000001</v>
      </c>
      <c r="D19" s="33">
        <f t="shared" ref="D19:J19" si="7">D11+D17</f>
        <v>13413424.489999998</v>
      </c>
      <c r="E19" s="33">
        <f t="shared" si="7"/>
        <v>1167324.1200000001</v>
      </c>
      <c r="F19" s="33">
        <f t="shared" si="7"/>
        <v>2803689.8000000021</v>
      </c>
      <c r="G19" s="33">
        <f t="shared" si="7"/>
        <v>15145409.524999999</v>
      </c>
      <c r="H19" s="33">
        <f t="shared" si="7"/>
        <v>8155220.5199999996</v>
      </c>
      <c r="I19" s="33">
        <f t="shared" si="7"/>
        <v>955829.63</v>
      </c>
      <c r="J19" s="33">
        <f t="shared" si="7"/>
        <v>2803689.8000000021</v>
      </c>
      <c r="K19" s="33">
        <f t="shared" ref="K19:AC19" si="8">K11+K17</f>
        <v>4644717.79</v>
      </c>
      <c r="L19" s="33">
        <f t="shared" si="8"/>
        <v>2501001.89</v>
      </c>
      <c r="M19" s="33">
        <f t="shared" si="8"/>
        <v>102081.71</v>
      </c>
      <c r="N19" s="33">
        <f t="shared" si="8"/>
        <v>0</v>
      </c>
      <c r="O19" s="33">
        <f t="shared" si="8"/>
        <v>4901692.59</v>
      </c>
      <c r="P19" s="33">
        <f t="shared" si="8"/>
        <v>2757202.08</v>
      </c>
      <c r="Q19" s="33">
        <f t="shared" si="8"/>
        <v>109412.78</v>
      </c>
      <c r="R19" s="33">
        <f t="shared" si="8"/>
        <v>0</v>
      </c>
      <c r="S19" s="33">
        <f t="shared" si="8"/>
        <v>0</v>
      </c>
      <c r="T19" s="33">
        <f t="shared" si="8"/>
        <v>0</v>
      </c>
      <c r="U19" s="33">
        <f t="shared" si="8"/>
        <v>0</v>
      </c>
      <c r="V19" s="33">
        <f t="shared" si="8"/>
        <v>0</v>
      </c>
      <c r="W19" s="33">
        <f t="shared" si="8"/>
        <v>0</v>
      </c>
      <c r="X19" s="33">
        <f t="shared" si="8"/>
        <v>0</v>
      </c>
      <c r="Y19" s="33">
        <f t="shared" si="8"/>
        <v>0</v>
      </c>
      <c r="Z19" s="33">
        <f t="shared" si="8"/>
        <v>0</v>
      </c>
      <c r="AA19" s="33">
        <f t="shared" si="8"/>
        <v>0</v>
      </c>
      <c r="AB19" s="33">
        <f t="shared" si="8"/>
        <v>0</v>
      </c>
      <c r="AC19" s="33">
        <f t="shared" si="8"/>
        <v>0</v>
      </c>
      <c r="AD19" s="33">
        <f>AD11+AD17</f>
        <v>0</v>
      </c>
    </row>
    <row r="20" spans="1:30">
      <c r="G20" s="34"/>
      <c r="H20" s="35"/>
      <c r="I20" s="35"/>
      <c r="J20" s="35"/>
    </row>
  </sheetData>
  <mergeCells count="14">
    <mergeCell ref="G20:J20"/>
    <mergeCell ref="X2:AC2"/>
    <mergeCell ref="A4:AD4"/>
    <mergeCell ref="A5:AD5"/>
    <mergeCell ref="A8:AD8"/>
    <mergeCell ref="A9:A10"/>
    <mergeCell ref="B9:B10"/>
    <mergeCell ref="C9:F9"/>
    <mergeCell ref="G9:J9"/>
    <mergeCell ref="K9:N9"/>
    <mergeCell ref="O9:R9"/>
    <mergeCell ref="S9:V9"/>
    <mergeCell ref="W9:Z9"/>
    <mergeCell ref="AA9:AD9"/>
  </mergeCells>
  <pageMargins left="0.19685039370078741" right="0.15748031496062992" top="0.74803149606299213" bottom="0.74803149606299213" header="0.31496062992125984" footer="0.31496062992125984"/>
  <pageSetup paperSize="9" scale="3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2020-04-07T12:03:17Z</dcterms:modified>
</cp:coreProperties>
</file>